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90" activeTab="0"/>
  </bookViews>
  <sheets>
    <sheet name="4" sheetId="1" r:id="rId1"/>
  </sheets>
  <definedNames>
    <definedName name="_xlnm.Print_Titles" localSheetId="0">'4'!$18:$18</definedName>
    <definedName name="_xlnm.Print_Area" localSheetId="0">'4'!$A$1:$X$83</definedName>
  </definedNames>
  <calcPr fullCalcOnLoad="1"/>
</workbook>
</file>

<file path=xl/sharedStrings.xml><?xml version="1.0" encoding="utf-8"?>
<sst xmlns="http://schemas.openxmlformats.org/spreadsheetml/2006/main" count="129" uniqueCount="124">
  <si>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</si>
  <si>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</si>
  <si>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</si>
  <si>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</si>
  <si>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</si>
  <si>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</si>
  <si>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</si>
  <si>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</si>
  <si>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</si>
  <si>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</si>
  <si>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</si>
  <si>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</si>
  <si>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</si>
  <si>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</si>
  <si>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(найменування органу місцевого самоврядування)</t>
  </si>
  <si>
    <t>від _________________ №_____________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</si>
  <si>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</si>
  <si>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</si>
  <si>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</si>
  <si>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</si>
  <si>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</si>
  <si>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</si>
  <si>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</si>
  <si>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</si>
  <si>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</si>
  <si>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</si>
  <si>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</si>
  <si>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</si>
  <si>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</si>
  <si>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</si>
  <si>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</si>
  <si>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</si>
  <si>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</si>
  <si>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</si>
  <si>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</si>
  <si>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</si>
  <si>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</si>
  <si>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</si>
  <si>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</si>
  <si>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</si>
  <si>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                 (підпис)</t>
  </si>
  <si>
    <r>
      <t xml:space="preserve">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</si>
  <si>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</si>
  <si>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</si>
  <si>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</si>
  <si>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</si>
  <si>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</si>
  <si>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</si>
  <si>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</si>
  <si>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</si>
  <si>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</si>
  <si>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</si>
  <si>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</si>
  <si>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</si>
  <si>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</si>
  <si>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</si>
  <si>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</si>
  <si>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</si>
  <si>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</si>
  <si>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</si>
  <si>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</si>
  <si>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</si>
  <si>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</si>
  <si>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</si>
  <si>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</si>
  <si>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</si>
  <si>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</si>
  <si>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</si>
  <si>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</si>
  <si>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</si>
  <si>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</si>
  <si>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</si>
  <si>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</si>
  <si>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</si>
  <si>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</si>
  <si>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</si>
  <si>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</si>
  <si>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</si>
  <si>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</si>
  <si>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</si>
  <si>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</si>
  <si>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</si>
  <si>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</si>
  <si>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</si>
  <si>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</si>
  <si>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</si>
  <si>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</si>
  <si>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</si>
  <si>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</si>
  <si>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</si>
  <si>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>1.1.1.</t>
  </si>
  <si>
    <t>Басанський С.В.</t>
  </si>
  <si>
    <t>рішенням Запорізької обласної ради</t>
  </si>
  <si>
    <t>Генеральний директор</t>
  </si>
  <si>
    <t>Комунальне підприємство "Облводоканал" Запорізької обласної ради</t>
  </si>
  <si>
    <t>Колпаков О.О.</t>
  </si>
  <si>
    <t>1.2.1.</t>
  </si>
  <si>
    <t>2.5.1.</t>
  </si>
  <si>
    <t>Провідний інженер ВКБ</t>
  </si>
  <si>
    <t xml:space="preserve">Додаток  4  </t>
  </si>
  <si>
    <t>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</si>
  <si>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1.1.2</t>
  </si>
  <si>
    <t>1.1.3</t>
  </si>
  <si>
    <t>1.1.4</t>
  </si>
  <si>
    <t>1.7.1</t>
  </si>
  <si>
    <t>2.1.1</t>
  </si>
  <si>
    <t>Невикористані кошти Інвестиційної програми на 2017 рік</t>
  </si>
  <si>
    <t>Річний  інвестиційний план на 2018 рік</t>
  </si>
  <si>
    <t>Заміна насосних агрегатів на артезіанських свердловинах  Таврійського ЕЦВВ</t>
  </si>
  <si>
    <t>Заміна насосних агрегатів на артезіанських свердловинах  Куйбишевського ЕЦВВ</t>
  </si>
  <si>
    <t>Заміна насосних агрегатів на артезіанських свердловинах Розівського ЕЦВ</t>
  </si>
  <si>
    <t>Заміна насосних агрегатів на артезіанських свердловинах В.Білозірського ЕЦВ</t>
  </si>
  <si>
    <t>Облаштування артезіанських свердловин вузлами технологічного обліку води з модулем передавання данних</t>
  </si>
  <si>
    <t>1.2.2.</t>
  </si>
  <si>
    <t>1.6.1.</t>
  </si>
  <si>
    <t>1.1.5</t>
  </si>
  <si>
    <t>1.1.6</t>
  </si>
  <si>
    <t>Заміна насосних агрегатів підкачки води на НСІІ, НСІІІ підьомів  Таврійського ЕЦВВ</t>
  </si>
  <si>
    <t>Заміна насосних агрегатів  підкачки води на НСІІ  Куйбишевського ЕЦВВ</t>
  </si>
  <si>
    <t>1.1.7</t>
  </si>
  <si>
    <t>Заміна насосних агрегатів підкачки води на НСІІ підьома ЕЦВ ЗГВ</t>
  </si>
  <si>
    <t>Заміна запірної арматури на каналізаційних мережах Куйбишевського ЕЦВВ та Вільнянського  ЦВ</t>
  </si>
  <si>
    <t>Облаштування розподільчої мережи водопостачання Західного групового водоводу вузлами технологічного обліку води з модулем передавання данних та автономним живленням  по зонах ЕЦВ ЗГВ</t>
  </si>
  <si>
    <t>Оснащення  спеціалізованими аварійними машинами  підрозділів ЕЦВ ЗГВ, ТЕЦВВ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</si>
</sst>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\ #,##0.00&quot;р. &quot;;\-#,##0.00&quot;р. &quot;;&quot; -&quot;#&quot;р. &quot;;@\ "/>
    <numFmt numFmtId="166" formatCode="0.0"/>
    <numFmt numFmtId="167" formatCode="0.000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_-* #,##0.00&quot;р.&quot;_-;\-* #,##0.00&quot;р.&quot;_-;_-* \-??&quot;р.&quot;_-;_-@_-"/>
    <numFmt numFmtId="172" formatCode="0.000000"/>
    <numFmt numFmtId="173" formatCode="0.00000"/>
    <numFmt numFmtId="174" formatCode="0.0000"/>
    <numFmt numFmtId="175" formatCode="_-* #,##0.00\ _₽_-;\-* #,##0.00\ _₽_-;_-* \-??\ _₽_-;_-@_-"/>
    <numFmt numFmtId="176" formatCode="_-* #,##0\ _₽_-;\-* #,##0\ _₽_-;_-* \-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10" xfId="54" applyNumberFormat="1" applyFont="1" applyFill="1" applyBorder="1" applyAlignment="1">
      <alignment horizontal="center" wrapText="1"/>
      <protection/>
    </xf>
    <xf numFmtId="16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5" fontId="3" fillId="0" borderId="16" xfId="55" applyNumberFormat="1" applyFont="1" applyBorder="1" applyAlignment="1">
      <alignment horizontal="left" wrapText="1"/>
      <protection/>
    </xf>
    <xf numFmtId="2" fontId="3" fillId="0" borderId="10" xfId="0" applyNumberFormat="1" applyFont="1" applyFill="1" applyBorder="1" applyAlignment="1">
      <alignment horizontal="center"/>
    </xf>
    <xf numFmtId="2" fontId="3" fillId="0" borderId="17" xfId="55" applyNumberFormat="1" applyFont="1" applyBorder="1" applyAlignment="1">
      <alignment horizontal="right" vertical="center"/>
      <protection/>
    </xf>
    <xf numFmtId="2" fontId="5" fillId="0" borderId="10" xfId="0" applyNumberFormat="1" applyFont="1" applyFill="1" applyBorder="1" applyAlignment="1">
      <alignment horizontal="center"/>
    </xf>
    <xf numFmtId="49" fontId="3" fillId="0" borderId="18" xfId="55" applyNumberFormat="1" applyFont="1" applyBorder="1" applyAlignment="1">
      <alignment horizontal="left" vertical="center" wrapText="1"/>
      <protection/>
    </xf>
    <xf numFmtId="167" fontId="3" fillId="0" borderId="14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43" fontId="5" fillId="0" borderId="10" xfId="63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71" fontId="3" fillId="0" borderId="18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3" fontId="3" fillId="0" borderId="10" xfId="63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21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171" fontId="9" fillId="0" borderId="18" xfId="0" applyNumberFormat="1" applyFont="1" applyBorder="1" applyAlignment="1">
      <alignment horizontal="left" vertical="center" wrapText="1"/>
    </xf>
    <xf numFmtId="171" fontId="9" fillId="0" borderId="22" xfId="0" applyNumberFormat="1" applyFont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left" vertical="top" wrapText="1"/>
    </xf>
    <xf numFmtId="171" fontId="9" fillId="0" borderId="10" xfId="0" applyNumberFormat="1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 wrapText="1"/>
      <protection/>
    </xf>
    <xf numFmtId="4" fontId="9" fillId="0" borderId="22" xfId="55" applyNumberFormat="1" applyFont="1" applyBorder="1" applyAlignment="1">
      <alignment horizontal="right" vertical="center"/>
      <protection/>
    </xf>
    <xf numFmtId="3" fontId="9" fillId="0" borderId="10" xfId="54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0" fontId="9" fillId="0" borderId="10" xfId="63" applyNumberFormat="1" applyFont="1" applyFill="1" applyBorder="1" applyAlignment="1">
      <alignment horizontal="center" vertical="center"/>
    </xf>
    <xf numFmtId="43" fontId="9" fillId="0" borderId="10" xfId="63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" fontId="9" fillId="0" borderId="10" xfId="55" applyNumberFormat="1" applyFont="1" applyFill="1" applyBorder="1" applyAlignment="1">
      <alignment horizontal="right" vertical="center"/>
      <protection/>
    </xf>
    <xf numFmtId="4" fontId="9" fillId="0" borderId="10" xfId="55" applyNumberFormat="1" applyFont="1" applyBorder="1" applyAlignment="1">
      <alignment horizontal="right" vertical="center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76" fontId="13" fillId="0" borderId="12" xfId="63" applyNumberFormat="1" applyFont="1" applyBorder="1" applyAlignment="1">
      <alignment horizontal="center" wrapText="1"/>
    </xf>
    <xf numFmtId="4" fontId="9" fillId="0" borderId="10" xfId="55" applyNumberFormat="1" applyFont="1" applyFill="1" applyBorder="1" applyAlignment="1">
      <alignment horizontal="right" vertical="center"/>
      <protection/>
    </xf>
    <xf numFmtId="0" fontId="1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65" fontId="9" fillId="0" borderId="22" xfId="55" applyNumberFormat="1" applyFont="1" applyBorder="1" applyAlignment="1">
      <alignment horizontal="left" vertical="top" wrapText="1"/>
      <protection/>
    </xf>
    <xf numFmtId="0" fontId="9" fillId="0" borderId="20" xfId="0" applyFont="1" applyFill="1" applyBorder="1" applyAlignment="1">
      <alignment horizontal="center" vertical="center" wrapText="1"/>
    </xf>
    <xf numFmtId="4" fontId="9" fillId="0" borderId="22" xfId="55" applyNumberFormat="1" applyFont="1" applyBorder="1" applyAlignment="1">
      <alignment horizontal="right" vertical="center"/>
      <protection/>
    </xf>
    <xf numFmtId="165" fontId="9" fillId="0" borderId="10" xfId="55" applyNumberFormat="1" applyFont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55" applyNumberFormat="1" applyFont="1" applyBorder="1" applyAlignment="1">
      <alignment horizontal="right" vertical="center"/>
      <protection/>
    </xf>
    <xf numFmtId="2" fontId="9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9" fillId="0" borderId="10" xfId="55" applyNumberFormat="1" applyFont="1" applyBorder="1" applyAlignment="1">
      <alignment horizontal="right" vertical="center" wrapText="1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2" fontId="9" fillId="0" borderId="10" xfId="3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43" fontId="12" fillId="0" borderId="10" xfId="63" applyFont="1" applyFill="1" applyBorder="1" applyAlignment="1">
      <alignment horizontal="center"/>
    </xf>
    <xf numFmtId="170" fontId="12" fillId="0" borderId="10" xfId="63" applyNumberFormat="1" applyFont="1" applyFill="1" applyBorder="1" applyAlignment="1">
      <alignment horizontal="center"/>
    </xf>
    <xf numFmtId="170" fontId="5" fillId="0" borderId="10" xfId="63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33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19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33" applyNumberFormat="1" applyFont="1" applyFill="1" applyBorder="1" applyAlignment="1" applyProtection="1">
      <alignment horizontal="center" vertical="center" wrapText="1"/>
      <protection/>
    </xf>
    <xf numFmtId="0" fontId="5" fillId="0" borderId="23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="70" zoomScaleNormal="70" zoomScaleSheetLayoutView="100" zoomScalePageLayoutView="55" workbookViewId="0" topLeftCell="A35">
      <selection activeCell="B28" sqref="B28"/>
    </sheetView>
  </sheetViews>
  <sheetFormatPr defaultColWidth="9.00390625" defaultRowHeight="12.75"/>
  <cols>
    <col min="1" max="1" width="7.625" style="28" customWidth="1"/>
    <col min="2" max="2" width="41.625" style="26" customWidth="1"/>
    <col min="3" max="3" width="14.00390625" style="29" customWidth="1"/>
    <col min="4" max="4" width="14.625" style="29" customWidth="1"/>
    <col min="5" max="5" width="11.75390625" style="29" customWidth="1"/>
    <col min="6" max="6" width="12.375" style="29" customWidth="1"/>
    <col min="7" max="7" width="11.875" style="29" customWidth="1"/>
    <col min="8" max="8" width="11.75390625" style="29" customWidth="1"/>
    <col min="9" max="9" width="12.125" style="29" customWidth="1"/>
    <col min="10" max="10" width="12.375" style="29" customWidth="1"/>
    <col min="11" max="13" width="14.00390625" style="29" customWidth="1"/>
    <col min="14" max="14" width="12.125" style="29" customWidth="1"/>
    <col min="15" max="15" width="14.00390625" style="29" customWidth="1"/>
    <col min="16" max="16" width="11.00390625" style="29" customWidth="1"/>
    <col min="17" max="17" width="13.125" style="29" customWidth="1"/>
    <col min="18" max="18" width="12.25390625" style="29" customWidth="1"/>
    <col min="19" max="19" width="14.875" style="29" customWidth="1"/>
    <col min="20" max="20" width="8.75390625" style="29" customWidth="1"/>
    <col min="21" max="21" width="9.125" style="29" customWidth="1"/>
    <col min="22" max="22" width="18.125" style="29" bestFit="1" customWidth="1"/>
    <col min="23" max="23" width="8.875" style="29" customWidth="1"/>
    <col min="24" max="24" width="15.00390625" style="29" customWidth="1"/>
    <col min="25" max="29" width="9.125" style="31" customWidth="1"/>
    <col min="30" max="16384" width="9.125" style="29" customWidth="1"/>
  </cols>
  <sheetData>
    <row r="1" ht="12.75">
      <c r="V1" s="29" t="s">
        <v>99</v>
      </c>
    </row>
    <row r="2" spans="14:24" ht="51" customHeight="1">
      <c r="N2" s="30"/>
      <c r="O2" s="30"/>
      <c r="P2" s="30"/>
      <c r="Q2" s="138" t="s">
        <v>100</v>
      </c>
      <c r="R2" s="138"/>
      <c r="S2" s="139"/>
      <c r="T2" s="139"/>
      <c r="U2" s="139"/>
      <c r="V2" s="139"/>
      <c r="W2" s="139"/>
      <c r="X2" s="139"/>
    </row>
    <row r="3" spans="2:24" ht="25.5" customHeight="1">
      <c r="B3" s="130" t="s">
        <v>13</v>
      </c>
      <c r="C3" s="130"/>
      <c r="D3" s="130"/>
      <c r="E3" s="130"/>
      <c r="P3" s="21"/>
      <c r="Q3" s="141" t="s">
        <v>16</v>
      </c>
      <c r="R3" s="141"/>
      <c r="S3" s="141"/>
      <c r="T3" s="20"/>
      <c r="U3" s="20"/>
      <c r="V3" s="20"/>
      <c r="W3" s="20"/>
      <c r="X3" s="20"/>
    </row>
    <row r="4" spans="2:24" ht="18.75" customHeight="1">
      <c r="B4" s="140" t="s">
        <v>92</v>
      </c>
      <c r="C4" s="140"/>
      <c r="D4" s="140"/>
      <c r="E4" s="140"/>
      <c r="Q4" s="142" t="s">
        <v>93</v>
      </c>
      <c r="R4" s="142"/>
      <c r="S4" s="142"/>
      <c r="T4" s="142"/>
      <c r="U4" s="20"/>
      <c r="V4" s="20"/>
      <c r="W4" s="20"/>
      <c r="X4" s="20"/>
    </row>
    <row r="5" spans="2:24" ht="11.25" customHeight="1">
      <c r="B5" s="132" t="s">
        <v>14</v>
      </c>
      <c r="C5" s="132"/>
      <c r="D5" s="132"/>
      <c r="E5" s="132"/>
      <c r="Q5" s="132" t="s">
        <v>17</v>
      </c>
      <c r="R5" s="132"/>
      <c r="S5" s="132"/>
      <c r="T5" s="132"/>
      <c r="U5" s="20"/>
      <c r="V5" s="20"/>
      <c r="W5" s="20"/>
      <c r="X5" s="20"/>
    </row>
    <row r="6" spans="2:24" ht="28.5" customHeight="1">
      <c r="B6" s="131" t="s">
        <v>15</v>
      </c>
      <c r="C6" s="131"/>
      <c r="D6" s="131"/>
      <c r="E6" s="131"/>
      <c r="Q6" s="61"/>
      <c r="R6" s="142" t="s">
        <v>91</v>
      </c>
      <c r="S6" s="142"/>
      <c r="T6" s="142"/>
      <c r="U6" s="20"/>
      <c r="V6" s="20"/>
      <c r="W6" s="20"/>
      <c r="X6" s="20"/>
    </row>
    <row r="7" spans="2:24" ht="17.25" customHeight="1">
      <c r="B7" s="23"/>
      <c r="P7" s="63"/>
      <c r="Q7" s="25" t="s">
        <v>1</v>
      </c>
      <c r="S7" s="62" t="s">
        <v>43</v>
      </c>
      <c r="T7" s="20"/>
      <c r="U7" s="20"/>
      <c r="V7" s="20"/>
      <c r="W7" s="20"/>
      <c r="X7" s="20"/>
    </row>
    <row r="8" spans="3:24" ht="24" customHeight="1">
      <c r="C8" s="24"/>
      <c r="D8" s="24"/>
      <c r="E8" s="24"/>
      <c r="Q8" s="22" t="s">
        <v>18</v>
      </c>
      <c r="R8" s="22"/>
      <c r="S8" s="22"/>
      <c r="T8" s="22"/>
      <c r="U8" s="20"/>
      <c r="V8" s="20"/>
      <c r="W8" s="20"/>
      <c r="X8" s="20"/>
    </row>
    <row r="9" spans="14:24" ht="22.5" customHeight="1">
      <c r="N9" s="30"/>
      <c r="O9" s="30"/>
      <c r="P9" s="30"/>
      <c r="Q9" s="19"/>
      <c r="R9" s="19"/>
      <c r="S9" s="20"/>
      <c r="T9" s="20"/>
      <c r="U9" s="20"/>
      <c r="V9" s="20"/>
      <c r="W9" s="20"/>
      <c r="X9" s="20"/>
    </row>
    <row r="10" spans="1:24" ht="30.75" customHeight="1">
      <c r="A10" s="29"/>
      <c r="B10" s="171" t="s">
        <v>107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32"/>
      <c r="W10" s="32"/>
      <c r="X10" s="26"/>
    </row>
    <row r="11" spans="1:24" ht="18.75">
      <c r="A11" s="77"/>
      <c r="B11" s="171" t="s">
        <v>106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32"/>
      <c r="W11" s="32"/>
      <c r="X11" s="26"/>
    </row>
    <row r="12" spans="1:24" ht="15.75">
      <c r="A12" s="60"/>
      <c r="B12" s="172" t="s">
        <v>94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26"/>
      <c r="W12" s="26"/>
      <c r="X12" s="26"/>
    </row>
    <row r="13" spans="1:24" ht="18" customHeight="1">
      <c r="A13" s="143" t="s">
        <v>19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5" ht="52.5" customHeight="1">
      <c r="A14" s="128" t="s">
        <v>0</v>
      </c>
      <c r="B14" s="166" t="s">
        <v>76</v>
      </c>
      <c r="C14" s="128" t="s">
        <v>35</v>
      </c>
      <c r="D14" s="128" t="s">
        <v>74</v>
      </c>
      <c r="E14" s="128"/>
      <c r="F14" s="128"/>
      <c r="G14" s="128"/>
      <c r="H14" s="128"/>
      <c r="I14" s="128"/>
      <c r="J14" s="128"/>
      <c r="K14" s="129" t="s">
        <v>79</v>
      </c>
      <c r="L14" s="129" t="s">
        <v>80</v>
      </c>
      <c r="M14" s="128" t="s">
        <v>81</v>
      </c>
      <c r="N14" s="128" t="s">
        <v>75</v>
      </c>
      <c r="O14" s="128"/>
      <c r="P14" s="128" t="s">
        <v>84</v>
      </c>
      <c r="Q14" s="128"/>
      <c r="R14" s="128"/>
      <c r="S14" s="128"/>
      <c r="T14" s="127" t="s">
        <v>36</v>
      </c>
      <c r="U14" s="127" t="s">
        <v>44</v>
      </c>
      <c r="V14" s="127" t="s">
        <v>42</v>
      </c>
      <c r="W14" s="127" t="s">
        <v>85</v>
      </c>
      <c r="X14" s="127" t="s">
        <v>86</v>
      </c>
      <c r="Y14" s="134"/>
    </row>
    <row r="15" spans="1:25" ht="15.75" customHeight="1">
      <c r="A15" s="128"/>
      <c r="B15" s="167"/>
      <c r="C15" s="169"/>
      <c r="D15" s="128" t="s">
        <v>6</v>
      </c>
      <c r="E15" s="136" t="s">
        <v>20</v>
      </c>
      <c r="F15" s="136"/>
      <c r="G15" s="136"/>
      <c r="H15" s="136"/>
      <c r="I15" s="136"/>
      <c r="J15" s="136"/>
      <c r="K15" s="129"/>
      <c r="L15" s="129"/>
      <c r="M15" s="128"/>
      <c r="N15" s="128" t="s">
        <v>83</v>
      </c>
      <c r="O15" s="128" t="s">
        <v>82</v>
      </c>
      <c r="P15" s="128" t="s">
        <v>2</v>
      </c>
      <c r="Q15" s="128" t="s">
        <v>3</v>
      </c>
      <c r="R15" s="128" t="s">
        <v>4</v>
      </c>
      <c r="S15" s="128" t="s">
        <v>5</v>
      </c>
      <c r="T15" s="127"/>
      <c r="U15" s="127"/>
      <c r="V15" s="127"/>
      <c r="W15" s="127"/>
      <c r="X15" s="127"/>
      <c r="Y15" s="134"/>
    </row>
    <row r="16" spans="1:25" ht="42" customHeight="1">
      <c r="A16" s="128"/>
      <c r="B16" s="167"/>
      <c r="C16" s="169"/>
      <c r="D16" s="128"/>
      <c r="E16" s="129" t="s">
        <v>77</v>
      </c>
      <c r="F16" s="129" t="s">
        <v>9</v>
      </c>
      <c r="G16" s="135" t="s">
        <v>78</v>
      </c>
      <c r="H16" s="137" t="s">
        <v>12</v>
      </c>
      <c r="I16" s="129" t="s">
        <v>30</v>
      </c>
      <c r="J16" s="129"/>
      <c r="K16" s="129"/>
      <c r="L16" s="129"/>
      <c r="M16" s="128"/>
      <c r="N16" s="128"/>
      <c r="O16" s="128"/>
      <c r="P16" s="128"/>
      <c r="Q16" s="128"/>
      <c r="R16" s="128"/>
      <c r="S16" s="128"/>
      <c r="T16" s="127"/>
      <c r="U16" s="127"/>
      <c r="V16" s="127"/>
      <c r="W16" s="127"/>
      <c r="X16" s="127"/>
      <c r="Y16" s="134"/>
    </row>
    <row r="17" spans="1:25" ht="90" customHeight="1">
      <c r="A17" s="128"/>
      <c r="B17" s="168"/>
      <c r="C17" s="169"/>
      <c r="D17" s="128"/>
      <c r="E17" s="129"/>
      <c r="F17" s="129"/>
      <c r="G17" s="135"/>
      <c r="H17" s="137"/>
      <c r="I17" s="6" t="s">
        <v>11</v>
      </c>
      <c r="J17" s="6" t="s">
        <v>10</v>
      </c>
      <c r="K17" s="129"/>
      <c r="L17" s="129"/>
      <c r="M17" s="128"/>
      <c r="N17" s="128"/>
      <c r="O17" s="128"/>
      <c r="P17" s="128"/>
      <c r="Q17" s="128"/>
      <c r="R17" s="128"/>
      <c r="S17" s="128"/>
      <c r="T17" s="127"/>
      <c r="U17" s="127"/>
      <c r="V17" s="127"/>
      <c r="W17" s="127"/>
      <c r="X17" s="127"/>
      <c r="Y17" s="134"/>
    </row>
    <row r="18" spans="1:29" s="26" customFormat="1" ht="15.75" customHeigh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33">
        <v>7</v>
      </c>
      <c r="H18" s="1">
        <v>8</v>
      </c>
      <c r="I18" s="1">
        <v>9</v>
      </c>
      <c r="J18" s="1">
        <v>10</v>
      </c>
      <c r="K18" s="8">
        <v>11</v>
      </c>
      <c r="L18" s="8">
        <v>12</v>
      </c>
      <c r="M18" s="8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  <c r="W18" s="1">
        <v>23</v>
      </c>
      <c r="X18" s="1">
        <v>24</v>
      </c>
      <c r="Y18" s="9"/>
      <c r="Z18" s="9"/>
      <c r="AA18" s="9"/>
      <c r="AB18" s="9"/>
      <c r="AC18" s="9"/>
    </row>
    <row r="19" spans="1:27" ht="18.75" customHeight="1">
      <c r="A19" s="34" t="s">
        <v>21</v>
      </c>
      <c r="B19" s="27"/>
      <c r="C19" s="161" t="s">
        <v>7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35"/>
      <c r="Z19" s="35"/>
      <c r="AA19" s="35"/>
    </row>
    <row r="20" spans="1:27" ht="16.5" customHeight="1">
      <c r="A20" s="161" t="s">
        <v>87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36"/>
      <c r="Z20" s="36"/>
      <c r="AA20" s="36"/>
    </row>
    <row r="21" spans="1:27" ht="19.5" customHeight="1">
      <c r="A21" s="65" t="s">
        <v>55</v>
      </c>
      <c r="B21" s="66"/>
      <c r="C21" s="146" t="s">
        <v>25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36"/>
      <c r="Z21" s="36"/>
      <c r="AA21" s="36"/>
    </row>
    <row r="22" spans="1:27" ht="47.25">
      <c r="A22" s="85" t="s">
        <v>90</v>
      </c>
      <c r="B22" s="80" t="s">
        <v>108</v>
      </c>
      <c r="C22" s="86">
        <v>13</v>
      </c>
      <c r="D22" s="87">
        <v>658.41</v>
      </c>
      <c r="E22" s="87">
        <f>D22</f>
        <v>658.41</v>
      </c>
      <c r="F22" s="88"/>
      <c r="G22" s="88"/>
      <c r="H22" s="88"/>
      <c r="I22" s="88"/>
      <c r="J22" s="88"/>
      <c r="K22" s="88"/>
      <c r="L22" s="89"/>
      <c r="M22" s="98">
        <f>D22</f>
        <v>658.41</v>
      </c>
      <c r="N22" s="90">
        <f>D22</f>
        <v>658.41</v>
      </c>
      <c r="O22" s="87"/>
      <c r="P22" s="91"/>
      <c r="Q22" s="92"/>
      <c r="R22" s="92"/>
      <c r="S22" s="92">
        <f>N22</f>
        <v>658.41</v>
      </c>
      <c r="T22" s="91">
        <v>8</v>
      </c>
      <c r="U22" s="91"/>
      <c r="V22" s="93">
        <v>471499.448275862</v>
      </c>
      <c r="W22" s="91"/>
      <c r="X22" s="94">
        <v>950.54</v>
      </c>
      <c r="Y22" s="11"/>
      <c r="Z22" s="11"/>
      <c r="AA22" s="11"/>
    </row>
    <row r="23" spans="1:27" ht="47.25">
      <c r="A23" s="95" t="s">
        <v>101</v>
      </c>
      <c r="B23" s="80" t="s">
        <v>109</v>
      </c>
      <c r="C23" s="86">
        <v>4</v>
      </c>
      <c r="D23" s="96">
        <v>158.38</v>
      </c>
      <c r="E23" s="87">
        <f aca="true" t="shared" si="0" ref="E23:E28">D23</f>
        <v>158.38</v>
      </c>
      <c r="F23" s="88"/>
      <c r="G23" s="88"/>
      <c r="H23" s="88"/>
      <c r="I23" s="88"/>
      <c r="J23" s="88"/>
      <c r="K23" s="88"/>
      <c r="L23" s="89"/>
      <c r="M23" s="98">
        <f aca="true" t="shared" si="1" ref="M23:M28">D23</f>
        <v>158.38</v>
      </c>
      <c r="N23" s="90">
        <f aca="true" t="shared" si="2" ref="N23:N28">D23</f>
        <v>158.38</v>
      </c>
      <c r="O23" s="97"/>
      <c r="P23" s="98"/>
      <c r="Q23" s="91"/>
      <c r="R23" s="91"/>
      <c r="S23" s="92">
        <f aca="true" t="shared" si="3" ref="S23:S28">N23</f>
        <v>158.38</v>
      </c>
      <c r="T23" s="91">
        <v>35</v>
      </c>
      <c r="U23" s="91"/>
      <c r="V23" s="93">
        <v>53718.78550106609</v>
      </c>
      <c r="W23" s="91"/>
      <c r="X23" s="94">
        <v>108.3</v>
      </c>
      <c r="Y23" s="11"/>
      <c r="Z23" s="11"/>
      <c r="AA23" s="11"/>
    </row>
    <row r="24" spans="1:27" ht="47.25">
      <c r="A24" s="99" t="s">
        <v>102</v>
      </c>
      <c r="B24" s="81" t="s">
        <v>110</v>
      </c>
      <c r="C24" s="100">
        <v>3</v>
      </c>
      <c r="D24" s="96">
        <v>139.42</v>
      </c>
      <c r="E24" s="87">
        <f t="shared" si="0"/>
        <v>139.42</v>
      </c>
      <c r="F24" s="88"/>
      <c r="G24" s="88"/>
      <c r="H24" s="88"/>
      <c r="I24" s="88"/>
      <c r="J24" s="88"/>
      <c r="K24" s="88"/>
      <c r="L24" s="89"/>
      <c r="M24" s="98">
        <f t="shared" si="1"/>
        <v>139.42</v>
      </c>
      <c r="N24" s="90">
        <f t="shared" si="2"/>
        <v>139.42</v>
      </c>
      <c r="O24" s="97"/>
      <c r="P24" s="92"/>
      <c r="Q24" s="92"/>
      <c r="R24" s="92"/>
      <c r="S24" s="92">
        <f t="shared" si="3"/>
        <v>139.42</v>
      </c>
      <c r="T24" s="91">
        <v>18</v>
      </c>
      <c r="U24" s="91"/>
      <c r="V24" s="93">
        <v>90241.60248447207</v>
      </c>
      <c r="W24" s="91"/>
      <c r="X24" s="94">
        <v>181.93</v>
      </c>
      <c r="Y24" s="11"/>
      <c r="Z24" s="11"/>
      <c r="AA24" s="11"/>
    </row>
    <row r="25" spans="1:27" ht="47.25">
      <c r="A25" s="101" t="s">
        <v>103</v>
      </c>
      <c r="B25" s="82" t="s">
        <v>111</v>
      </c>
      <c r="C25" s="102">
        <v>4</v>
      </c>
      <c r="D25" s="96">
        <v>91.04</v>
      </c>
      <c r="E25" s="87">
        <f t="shared" si="0"/>
        <v>91.04</v>
      </c>
      <c r="F25" s="88"/>
      <c r="G25" s="88"/>
      <c r="H25" s="88"/>
      <c r="I25" s="88"/>
      <c r="J25" s="88"/>
      <c r="K25" s="88"/>
      <c r="L25" s="89"/>
      <c r="M25" s="98">
        <f t="shared" si="1"/>
        <v>91.04</v>
      </c>
      <c r="N25" s="90">
        <f t="shared" si="2"/>
        <v>91.04</v>
      </c>
      <c r="O25" s="97"/>
      <c r="P25" s="91"/>
      <c r="Q25" s="91"/>
      <c r="R25" s="91"/>
      <c r="S25" s="92">
        <f t="shared" si="3"/>
        <v>91.04</v>
      </c>
      <c r="T25" s="91">
        <v>32</v>
      </c>
      <c r="U25" s="91"/>
      <c r="V25" s="93">
        <v>20098.316417910446</v>
      </c>
      <c r="W25" s="91"/>
      <c r="X25" s="94">
        <v>40.51</v>
      </c>
      <c r="Y25" s="11"/>
      <c r="Z25" s="11"/>
      <c r="AA25" s="11"/>
    </row>
    <row r="26" spans="1:27" ht="47.25">
      <c r="A26" s="101" t="s">
        <v>115</v>
      </c>
      <c r="B26" s="80" t="s">
        <v>117</v>
      </c>
      <c r="C26" s="102">
        <v>6</v>
      </c>
      <c r="D26" s="96">
        <v>387</v>
      </c>
      <c r="E26" s="87">
        <f t="shared" si="0"/>
        <v>387</v>
      </c>
      <c r="F26" s="88"/>
      <c r="G26" s="88"/>
      <c r="H26" s="88"/>
      <c r="I26" s="88"/>
      <c r="J26" s="88"/>
      <c r="K26" s="88"/>
      <c r="L26" s="89"/>
      <c r="M26" s="98">
        <f t="shared" si="1"/>
        <v>387</v>
      </c>
      <c r="N26" s="90">
        <f t="shared" si="2"/>
        <v>387</v>
      </c>
      <c r="O26" s="97"/>
      <c r="P26" s="91"/>
      <c r="Q26" s="91"/>
      <c r="R26" s="91"/>
      <c r="S26" s="92">
        <f t="shared" si="3"/>
        <v>387</v>
      </c>
      <c r="T26" s="91">
        <v>9</v>
      </c>
      <c r="U26" s="91"/>
      <c r="V26" s="93">
        <v>560218.4661654134</v>
      </c>
      <c r="W26" s="91"/>
      <c r="X26" s="94">
        <v>1129.4</v>
      </c>
      <c r="Y26" s="11"/>
      <c r="Z26" s="11"/>
      <c r="AA26" s="11"/>
    </row>
    <row r="27" spans="1:27" ht="31.5">
      <c r="A27" s="101" t="s">
        <v>116</v>
      </c>
      <c r="B27" s="80" t="s">
        <v>118</v>
      </c>
      <c r="C27" s="102">
        <v>2</v>
      </c>
      <c r="D27" s="96">
        <v>95.23</v>
      </c>
      <c r="E27" s="87">
        <f t="shared" si="0"/>
        <v>95.23</v>
      </c>
      <c r="F27" s="88"/>
      <c r="G27" s="88"/>
      <c r="H27" s="88"/>
      <c r="I27" s="88"/>
      <c r="J27" s="88"/>
      <c r="K27" s="88"/>
      <c r="L27" s="89"/>
      <c r="M27" s="98">
        <f t="shared" si="1"/>
        <v>95.23</v>
      </c>
      <c r="N27" s="90">
        <f t="shared" si="2"/>
        <v>95.23</v>
      </c>
      <c r="O27" s="97"/>
      <c r="P27" s="91"/>
      <c r="Q27" s="91"/>
      <c r="R27" s="91"/>
      <c r="S27" s="92">
        <f t="shared" si="3"/>
        <v>95.23</v>
      </c>
      <c r="T27" s="91">
        <v>12</v>
      </c>
      <c r="U27" s="91"/>
      <c r="V27" s="103">
        <v>48231.5294117647</v>
      </c>
      <c r="W27" s="91"/>
      <c r="X27" s="94">
        <v>97.23</v>
      </c>
      <c r="Y27" s="11"/>
      <c r="Z27" s="11"/>
      <c r="AA27" s="11"/>
    </row>
    <row r="28" spans="1:27" ht="31.5">
      <c r="A28" s="101" t="s">
        <v>119</v>
      </c>
      <c r="B28" s="80" t="s">
        <v>120</v>
      </c>
      <c r="C28" s="102">
        <v>5</v>
      </c>
      <c r="D28" s="104">
        <v>1600</v>
      </c>
      <c r="E28" s="87">
        <f t="shared" si="0"/>
        <v>1600</v>
      </c>
      <c r="F28" s="88"/>
      <c r="G28" s="88"/>
      <c r="H28" s="88"/>
      <c r="I28" s="88"/>
      <c r="J28" s="88"/>
      <c r="K28" s="88"/>
      <c r="L28" s="89"/>
      <c r="M28" s="98">
        <f t="shared" si="1"/>
        <v>1600</v>
      </c>
      <c r="N28" s="90">
        <f t="shared" si="2"/>
        <v>1600</v>
      </c>
      <c r="O28" s="97"/>
      <c r="P28" s="91"/>
      <c r="Q28" s="91"/>
      <c r="R28" s="91"/>
      <c r="S28" s="92">
        <f t="shared" si="3"/>
        <v>1600</v>
      </c>
      <c r="T28" s="91">
        <v>5</v>
      </c>
      <c r="U28" s="91"/>
      <c r="V28" s="93">
        <v>1915520</v>
      </c>
      <c r="W28" s="91"/>
      <c r="X28" s="94">
        <v>3861.69</v>
      </c>
      <c r="Y28" s="11"/>
      <c r="Z28" s="11"/>
      <c r="AA28" s="11"/>
    </row>
    <row r="29" spans="1:27" ht="18" customHeight="1">
      <c r="A29" s="133" t="s">
        <v>45</v>
      </c>
      <c r="B29" s="133"/>
      <c r="C29" s="133"/>
      <c r="D29" s="106">
        <f>SUM(D22:D28)</f>
        <v>3129.48</v>
      </c>
      <c r="E29" s="106">
        <f aca="true" t="shared" si="4" ref="E29:X29">SUM(E22:E28)</f>
        <v>3129.48</v>
      </c>
      <c r="F29" s="106">
        <f t="shared" si="4"/>
        <v>0</v>
      </c>
      <c r="G29" s="106">
        <f t="shared" si="4"/>
        <v>0</v>
      </c>
      <c r="H29" s="106">
        <f t="shared" si="4"/>
        <v>0</v>
      </c>
      <c r="I29" s="106">
        <f t="shared" si="4"/>
        <v>0</v>
      </c>
      <c r="J29" s="106">
        <f t="shared" si="4"/>
        <v>0</v>
      </c>
      <c r="K29" s="106">
        <f t="shared" si="4"/>
        <v>0</v>
      </c>
      <c r="L29" s="106">
        <f t="shared" si="4"/>
        <v>0</v>
      </c>
      <c r="M29" s="106">
        <f t="shared" si="4"/>
        <v>3129.48</v>
      </c>
      <c r="N29" s="106">
        <f t="shared" si="4"/>
        <v>3129.48</v>
      </c>
      <c r="O29" s="106">
        <f t="shared" si="4"/>
        <v>0</v>
      </c>
      <c r="P29" s="106">
        <f t="shared" si="4"/>
        <v>0</v>
      </c>
      <c r="Q29" s="106">
        <f t="shared" si="4"/>
        <v>0</v>
      </c>
      <c r="R29" s="106">
        <f t="shared" si="4"/>
        <v>0</v>
      </c>
      <c r="S29" s="106">
        <f t="shared" si="4"/>
        <v>3129.48</v>
      </c>
      <c r="T29" s="106">
        <f t="shared" si="4"/>
        <v>119</v>
      </c>
      <c r="U29" s="106">
        <f t="shared" si="4"/>
        <v>0</v>
      </c>
      <c r="V29" s="107">
        <f t="shared" si="4"/>
        <v>3159528.1482564886</v>
      </c>
      <c r="W29" s="106">
        <f t="shared" si="4"/>
        <v>0</v>
      </c>
      <c r="X29" s="106">
        <f t="shared" si="4"/>
        <v>6369.6</v>
      </c>
      <c r="Y29" s="9"/>
      <c r="Z29" s="9"/>
      <c r="AA29" s="9"/>
    </row>
    <row r="30" spans="1:27" ht="16.5" customHeight="1">
      <c r="A30" s="65" t="s">
        <v>54</v>
      </c>
      <c r="B30" s="48"/>
      <c r="C30" s="146" t="s">
        <v>22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35"/>
      <c r="Z30" s="35"/>
      <c r="AA30" s="35"/>
    </row>
    <row r="31" spans="1:27" ht="63">
      <c r="A31" s="85" t="s">
        <v>96</v>
      </c>
      <c r="B31" s="108" t="s">
        <v>112</v>
      </c>
      <c r="C31" s="109">
        <v>28</v>
      </c>
      <c r="D31" s="110">
        <v>1092</v>
      </c>
      <c r="E31" s="110">
        <f>D31</f>
        <v>1092</v>
      </c>
      <c r="F31" s="88"/>
      <c r="G31" s="88"/>
      <c r="H31" s="88"/>
      <c r="I31" s="88"/>
      <c r="J31" s="88"/>
      <c r="K31" s="88"/>
      <c r="L31" s="89"/>
      <c r="M31" s="98">
        <f>D31</f>
        <v>1092</v>
      </c>
      <c r="N31" s="90">
        <f>D31</f>
        <v>1092</v>
      </c>
      <c r="O31" s="110"/>
      <c r="P31" s="91"/>
      <c r="Q31" s="94"/>
      <c r="R31" s="94"/>
      <c r="S31" s="94">
        <f>N31</f>
        <v>1092</v>
      </c>
      <c r="T31" s="91"/>
      <c r="U31" s="91"/>
      <c r="V31" s="93"/>
      <c r="W31" s="91"/>
      <c r="X31" s="94"/>
      <c r="Y31" s="11"/>
      <c r="Z31" s="11"/>
      <c r="AA31" s="11"/>
    </row>
    <row r="32" spans="1:27" ht="94.5">
      <c r="A32" s="85" t="s">
        <v>113</v>
      </c>
      <c r="B32" s="111" t="s">
        <v>122</v>
      </c>
      <c r="C32" s="112">
        <v>6</v>
      </c>
      <c r="D32" s="104">
        <v>291.81</v>
      </c>
      <c r="E32" s="110">
        <f>D32</f>
        <v>291.81</v>
      </c>
      <c r="F32" s="88"/>
      <c r="G32" s="88"/>
      <c r="H32" s="88"/>
      <c r="I32" s="88"/>
      <c r="J32" s="88"/>
      <c r="K32" s="88"/>
      <c r="L32" s="89"/>
      <c r="M32" s="98">
        <f>D32</f>
        <v>291.81</v>
      </c>
      <c r="N32" s="90">
        <f>D32</f>
        <v>291.81</v>
      </c>
      <c r="O32" s="113"/>
      <c r="P32" s="91"/>
      <c r="Q32" s="94"/>
      <c r="R32" s="94"/>
      <c r="S32" s="94">
        <f>N32</f>
        <v>291.81</v>
      </c>
      <c r="T32" s="91"/>
      <c r="U32" s="91"/>
      <c r="V32" s="93"/>
      <c r="W32" s="91"/>
      <c r="X32" s="94"/>
      <c r="Y32" s="11"/>
      <c r="Z32" s="11"/>
      <c r="AA32" s="11"/>
    </row>
    <row r="33" spans="1:27" ht="17.25" customHeight="1">
      <c r="A33" s="133" t="s">
        <v>46</v>
      </c>
      <c r="B33" s="133"/>
      <c r="C33" s="133"/>
      <c r="D33" s="106">
        <f>SUM(D31:D32)</f>
        <v>1383.81</v>
      </c>
      <c r="E33" s="106">
        <f aca="true" t="shared" si="5" ref="E33:X33">SUM(E31:E32)</f>
        <v>1383.81</v>
      </c>
      <c r="F33" s="106">
        <f t="shared" si="5"/>
        <v>0</v>
      </c>
      <c r="G33" s="106">
        <f t="shared" si="5"/>
        <v>0</v>
      </c>
      <c r="H33" s="106">
        <f t="shared" si="5"/>
        <v>0</v>
      </c>
      <c r="I33" s="106">
        <f t="shared" si="5"/>
        <v>0</v>
      </c>
      <c r="J33" s="106">
        <f t="shared" si="5"/>
        <v>0</v>
      </c>
      <c r="K33" s="106">
        <f t="shared" si="5"/>
        <v>0</v>
      </c>
      <c r="L33" s="106">
        <f t="shared" si="5"/>
        <v>0</v>
      </c>
      <c r="M33" s="106">
        <f t="shared" si="5"/>
        <v>1383.81</v>
      </c>
      <c r="N33" s="106">
        <f t="shared" si="5"/>
        <v>1383.81</v>
      </c>
      <c r="O33" s="106">
        <f t="shared" si="5"/>
        <v>0</v>
      </c>
      <c r="P33" s="106">
        <f t="shared" si="5"/>
        <v>0</v>
      </c>
      <c r="Q33" s="106">
        <f t="shared" si="5"/>
        <v>0</v>
      </c>
      <c r="R33" s="106">
        <f t="shared" si="5"/>
        <v>0</v>
      </c>
      <c r="S33" s="106">
        <f t="shared" si="5"/>
        <v>1383.81</v>
      </c>
      <c r="T33" s="106">
        <f t="shared" si="5"/>
        <v>0</v>
      </c>
      <c r="U33" s="106">
        <f t="shared" si="5"/>
        <v>0</v>
      </c>
      <c r="V33" s="106">
        <f t="shared" si="5"/>
        <v>0</v>
      </c>
      <c r="W33" s="106">
        <f t="shared" si="5"/>
        <v>0</v>
      </c>
      <c r="X33" s="106">
        <f t="shared" si="5"/>
        <v>0</v>
      </c>
      <c r="Y33" s="9"/>
      <c r="Z33" s="9"/>
      <c r="AA33" s="9"/>
    </row>
    <row r="34" spans="1:27" ht="12.75">
      <c r="A34" s="65" t="s">
        <v>53</v>
      </c>
      <c r="B34" s="67"/>
      <c r="C34" s="161" t="s">
        <v>23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5"/>
      <c r="Z34" s="35"/>
      <c r="AA34" s="35"/>
    </row>
    <row r="35" spans="1:27" ht="12.75">
      <c r="A35" s="47"/>
      <c r="B35" s="2"/>
      <c r="C35" s="3"/>
      <c r="D35" s="3"/>
      <c r="E35" s="2"/>
      <c r="F35" s="37"/>
      <c r="G35" s="37"/>
      <c r="H35" s="37"/>
      <c r="I35" s="37"/>
      <c r="J35" s="37"/>
      <c r="K35" s="37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5"/>
      <c r="Z35" s="35"/>
      <c r="AA35" s="35"/>
    </row>
    <row r="36" spans="1:27" ht="15.75" customHeight="1">
      <c r="A36" s="161" t="s">
        <v>47</v>
      </c>
      <c r="B36" s="161"/>
      <c r="C36" s="161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2"/>
      <c r="Q36" s="2"/>
      <c r="R36" s="2"/>
      <c r="S36" s="2"/>
      <c r="T36" s="2"/>
      <c r="U36" s="2"/>
      <c r="V36" s="2"/>
      <c r="W36" s="2"/>
      <c r="X36" s="2"/>
      <c r="Y36" s="11"/>
      <c r="Z36" s="11"/>
      <c r="AA36" s="11"/>
    </row>
    <row r="37" spans="1:27" ht="12.75">
      <c r="A37" s="65" t="s">
        <v>48</v>
      </c>
      <c r="B37" s="67"/>
      <c r="C37" s="161" t="s">
        <v>31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1"/>
      <c r="Z37" s="11"/>
      <c r="AA37" s="11"/>
    </row>
    <row r="38" spans="1:27" ht="12.75">
      <c r="A38" s="12"/>
      <c r="B38" s="50"/>
      <c r="C38" s="2"/>
      <c r="D38" s="52"/>
      <c r="E38" s="52"/>
      <c r="F38" s="37"/>
      <c r="G38" s="37"/>
      <c r="H38" s="37"/>
      <c r="I38" s="37"/>
      <c r="J38" s="37"/>
      <c r="K38" s="37"/>
      <c r="L38" s="2"/>
      <c r="M38" s="2"/>
      <c r="N38" s="37"/>
      <c r="O38" s="52"/>
      <c r="P38" s="47"/>
      <c r="Q38" s="47"/>
      <c r="R38" s="56"/>
      <c r="S38" s="47"/>
      <c r="T38" s="2"/>
      <c r="U38" s="47"/>
      <c r="V38" s="2"/>
      <c r="W38" s="2"/>
      <c r="X38" s="2"/>
      <c r="Y38" s="11"/>
      <c r="Z38" s="11"/>
      <c r="AA38" s="11"/>
    </row>
    <row r="39" spans="1:27" ht="15" customHeight="1">
      <c r="A39" s="161" t="s">
        <v>49</v>
      </c>
      <c r="B39" s="161"/>
      <c r="C39" s="161"/>
      <c r="D39" s="51">
        <f aca="true" t="shared" si="6" ref="D39:X39">SUM(D38:D38)</f>
        <v>0</v>
      </c>
      <c r="E39" s="51">
        <f t="shared" si="6"/>
        <v>0</v>
      </c>
      <c r="F39" s="51">
        <f t="shared" si="6"/>
        <v>0</v>
      </c>
      <c r="G39" s="51">
        <f t="shared" si="6"/>
        <v>0</v>
      </c>
      <c r="H39" s="51">
        <f t="shared" si="6"/>
        <v>0</v>
      </c>
      <c r="I39" s="51">
        <f t="shared" si="6"/>
        <v>0</v>
      </c>
      <c r="J39" s="51">
        <f t="shared" si="6"/>
        <v>0</v>
      </c>
      <c r="K39" s="51">
        <f t="shared" si="6"/>
        <v>0</v>
      </c>
      <c r="L39" s="51">
        <f t="shared" si="6"/>
        <v>0</v>
      </c>
      <c r="M39" s="51">
        <f t="shared" si="6"/>
        <v>0</v>
      </c>
      <c r="N39" s="51">
        <f t="shared" si="6"/>
        <v>0</v>
      </c>
      <c r="O39" s="51">
        <f t="shared" si="6"/>
        <v>0</v>
      </c>
      <c r="P39" s="51">
        <f t="shared" si="6"/>
        <v>0</v>
      </c>
      <c r="Q39" s="51">
        <f t="shared" si="6"/>
        <v>0</v>
      </c>
      <c r="R39" s="51">
        <f t="shared" si="6"/>
        <v>0</v>
      </c>
      <c r="S39" s="51">
        <f t="shared" si="6"/>
        <v>0</v>
      </c>
      <c r="T39" s="51">
        <f t="shared" si="6"/>
        <v>0</v>
      </c>
      <c r="U39" s="51">
        <f t="shared" si="6"/>
        <v>0</v>
      </c>
      <c r="V39" s="51">
        <f t="shared" si="6"/>
        <v>0</v>
      </c>
      <c r="W39" s="51">
        <f t="shared" si="6"/>
        <v>0</v>
      </c>
      <c r="X39" s="51">
        <f t="shared" si="6"/>
        <v>0</v>
      </c>
      <c r="Y39" s="35"/>
      <c r="Z39" s="35"/>
      <c r="AA39" s="35"/>
    </row>
    <row r="40" spans="1:27" ht="15.75" customHeight="1">
      <c r="A40" s="65" t="s">
        <v>51</v>
      </c>
      <c r="B40" s="29"/>
      <c r="C40" s="147" t="s">
        <v>88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78"/>
      <c r="Z40" s="9"/>
      <c r="AA40" s="9"/>
    </row>
    <row r="41" spans="1:27" ht="12.75">
      <c r="A41" s="18"/>
      <c r="B41" s="38"/>
      <c r="C41" s="13"/>
      <c r="D41" s="13"/>
      <c r="E41" s="2"/>
      <c r="F41" s="37"/>
      <c r="G41" s="37"/>
      <c r="H41" s="37"/>
      <c r="I41" s="37"/>
      <c r="J41" s="37"/>
      <c r="K41" s="37"/>
      <c r="L41" s="2"/>
      <c r="M41" s="2"/>
      <c r="N41" s="14"/>
      <c r="O41" s="14"/>
      <c r="P41" s="14"/>
      <c r="Q41" s="13"/>
      <c r="R41" s="13"/>
      <c r="S41" s="13"/>
      <c r="T41" s="13"/>
      <c r="U41" s="13"/>
      <c r="V41" s="13"/>
      <c r="W41" s="13"/>
      <c r="X41" s="13"/>
      <c r="Y41" s="35"/>
      <c r="Z41" s="35"/>
      <c r="AA41" s="35"/>
    </row>
    <row r="42" spans="1:27" ht="15.75" customHeight="1">
      <c r="A42" s="161" t="s">
        <v>50</v>
      </c>
      <c r="B42" s="136"/>
      <c r="C42" s="136"/>
      <c r="D42" s="3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2"/>
      <c r="R42" s="2"/>
      <c r="S42" s="2"/>
      <c r="T42" s="2"/>
      <c r="U42" s="2"/>
      <c r="V42" s="2"/>
      <c r="W42" s="13"/>
      <c r="X42" s="13"/>
      <c r="Y42" s="11"/>
      <c r="Z42" s="11"/>
      <c r="AA42" s="11"/>
    </row>
    <row r="43" spans="1:27" ht="12.75">
      <c r="A43" s="65" t="s">
        <v>62</v>
      </c>
      <c r="B43" s="29"/>
      <c r="C43" s="147" t="s">
        <v>26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1"/>
      <c r="Z43" s="11"/>
      <c r="AA43" s="11"/>
    </row>
    <row r="44" spans="1:27" ht="50.25" customHeight="1">
      <c r="A44" s="18" t="s">
        <v>114</v>
      </c>
      <c r="B44" s="83" t="s">
        <v>123</v>
      </c>
      <c r="C44" s="91">
        <v>2</v>
      </c>
      <c r="D44" s="92">
        <v>1200</v>
      </c>
      <c r="E44" s="92">
        <f>D44</f>
        <v>1200</v>
      </c>
      <c r="F44" s="88"/>
      <c r="G44" s="88"/>
      <c r="H44" s="88"/>
      <c r="I44" s="88"/>
      <c r="J44" s="88"/>
      <c r="K44" s="88"/>
      <c r="L44" s="89"/>
      <c r="M44" s="92">
        <f>D44</f>
        <v>1200</v>
      </c>
      <c r="N44" s="114">
        <f>D44</f>
        <v>1200</v>
      </c>
      <c r="O44" s="115"/>
      <c r="P44" s="105"/>
      <c r="Q44" s="105"/>
      <c r="R44" s="105"/>
      <c r="S44" s="92">
        <f>D44</f>
        <v>1200</v>
      </c>
      <c r="T44" s="91">
        <v>10</v>
      </c>
      <c r="U44" s="91"/>
      <c r="V44" s="91"/>
      <c r="W44" s="116"/>
      <c r="X44" s="116">
        <v>979.42</v>
      </c>
      <c r="Y44" s="11"/>
      <c r="Z44" s="11"/>
      <c r="AA44" s="11"/>
    </row>
    <row r="45" spans="1:27" ht="17.25" customHeight="1">
      <c r="A45" s="161" t="s">
        <v>52</v>
      </c>
      <c r="B45" s="161"/>
      <c r="C45" s="161"/>
      <c r="D45" s="51">
        <f aca="true" t="shared" si="7" ref="D45:X45">SUM(D44:D44)</f>
        <v>1200</v>
      </c>
      <c r="E45" s="51">
        <f t="shared" si="7"/>
        <v>1200</v>
      </c>
      <c r="F45" s="51">
        <f t="shared" si="7"/>
        <v>0</v>
      </c>
      <c r="G45" s="51">
        <f t="shared" si="7"/>
        <v>0</v>
      </c>
      <c r="H45" s="51">
        <f t="shared" si="7"/>
        <v>0</v>
      </c>
      <c r="I45" s="51">
        <f t="shared" si="7"/>
        <v>0</v>
      </c>
      <c r="J45" s="51">
        <f t="shared" si="7"/>
        <v>0</v>
      </c>
      <c r="K45" s="51">
        <f t="shared" si="7"/>
        <v>0</v>
      </c>
      <c r="L45" s="51">
        <f t="shared" si="7"/>
        <v>0</v>
      </c>
      <c r="M45" s="51">
        <f t="shared" si="7"/>
        <v>1200</v>
      </c>
      <c r="N45" s="51">
        <f t="shared" si="7"/>
        <v>1200</v>
      </c>
      <c r="O45" s="51">
        <f t="shared" si="7"/>
        <v>0</v>
      </c>
      <c r="P45" s="51">
        <f t="shared" si="7"/>
        <v>0</v>
      </c>
      <c r="Q45" s="51">
        <f t="shared" si="7"/>
        <v>0</v>
      </c>
      <c r="R45" s="51">
        <f t="shared" si="7"/>
        <v>0</v>
      </c>
      <c r="S45" s="51">
        <f t="shared" si="7"/>
        <v>1200</v>
      </c>
      <c r="T45" s="51">
        <f t="shared" si="7"/>
        <v>10</v>
      </c>
      <c r="U45" s="51">
        <f t="shared" si="7"/>
        <v>0</v>
      </c>
      <c r="V45" s="51">
        <f t="shared" si="7"/>
        <v>0</v>
      </c>
      <c r="W45" s="51">
        <f t="shared" si="7"/>
        <v>0</v>
      </c>
      <c r="X45" s="51">
        <f t="shared" si="7"/>
        <v>979.42</v>
      </c>
      <c r="Y45" s="11"/>
      <c r="Z45" s="11"/>
      <c r="AA45" s="11"/>
    </row>
    <row r="46" spans="1:24" ht="15" customHeight="1">
      <c r="A46" s="65" t="s">
        <v>63</v>
      </c>
      <c r="B46" s="67"/>
      <c r="C46" s="146" t="s">
        <v>24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7" ht="12.75">
      <c r="A47" s="71" t="s">
        <v>104</v>
      </c>
      <c r="B47" s="72"/>
      <c r="C47" s="73"/>
      <c r="D47" s="75"/>
      <c r="E47" s="74"/>
      <c r="F47" s="37"/>
      <c r="G47" s="37"/>
      <c r="H47" s="37"/>
      <c r="I47" s="37"/>
      <c r="J47" s="37"/>
      <c r="K47" s="37"/>
      <c r="L47" s="2"/>
      <c r="M47" s="2"/>
      <c r="N47" s="76"/>
      <c r="O47" s="76"/>
      <c r="P47" s="14"/>
      <c r="Q47" s="75"/>
      <c r="R47" s="75"/>
      <c r="S47" s="75"/>
      <c r="T47" s="13"/>
      <c r="U47" s="13"/>
      <c r="V47" s="13"/>
      <c r="W47" s="13"/>
      <c r="X47" s="13"/>
      <c r="Y47" s="11"/>
      <c r="Z47" s="11"/>
      <c r="AA47" s="11"/>
    </row>
    <row r="48" spans="1:27" ht="14.25" customHeight="1">
      <c r="A48" s="161" t="s">
        <v>64</v>
      </c>
      <c r="B48" s="136"/>
      <c r="C48" s="136"/>
      <c r="D48" s="51">
        <f aca="true" t="shared" si="8" ref="D48:X48">SUM(D47:D47)</f>
        <v>0</v>
      </c>
      <c r="E48" s="51">
        <f t="shared" si="8"/>
        <v>0</v>
      </c>
      <c r="F48" s="51">
        <f t="shared" si="8"/>
        <v>0</v>
      </c>
      <c r="G48" s="51">
        <f t="shared" si="8"/>
        <v>0</v>
      </c>
      <c r="H48" s="51">
        <f t="shared" si="8"/>
        <v>0</v>
      </c>
      <c r="I48" s="51">
        <f t="shared" si="8"/>
        <v>0</v>
      </c>
      <c r="J48" s="51">
        <f t="shared" si="8"/>
        <v>0</v>
      </c>
      <c r="K48" s="51">
        <f t="shared" si="8"/>
        <v>0</v>
      </c>
      <c r="L48" s="51">
        <f t="shared" si="8"/>
        <v>0</v>
      </c>
      <c r="M48" s="51">
        <f t="shared" si="8"/>
        <v>0</v>
      </c>
      <c r="N48" s="51">
        <f t="shared" si="8"/>
        <v>0</v>
      </c>
      <c r="O48" s="51">
        <f t="shared" si="8"/>
        <v>0</v>
      </c>
      <c r="P48" s="51">
        <f t="shared" si="8"/>
        <v>0</v>
      </c>
      <c r="Q48" s="51">
        <f>SUM(Q47:Q47)</f>
        <v>0</v>
      </c>
      <c r="R48" s="51">
        <f>SUM(R47:R47)</f>
        <v>0</v>
      </c>
      <c r="S48" s="51">
        <f t="shared" si="8"/>
        <v>0</v>
      </c>
      <c r="T48" s="51">
        <f t="shared" si="8"/>
        <v>0</v>
      </c>
      <c r="U48" s="51">
        <f t="shared" si="8"/>
        <v>0</v>
      </c>
      <c r="V48" s="51">
        <f t="shared" si="8"/>
        <v>0</v>
      </c>
      <c r="W48" s="51">
        <f t="shared" si="8"/>
        <v>0</v>
      </c>
      <c r="X48" s="51">
        <f t="shared" si="8"/>
        <v>0</v>
      </c>
      <c r="Y48" s="9"/>
      <c r="Z48" s="9"/>
      <c r="AA48" s="9"/>
    </row>
    <row r="49" spans="1:27" ht="21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9"/>
      <c r="Z49" s="9"/>
      <c r="AA49" s="9"/>
    </row>
    <row r="50" spans="1:24" ht="12.75">
      <c r="A50" s="68" t="s">
        <v>65</v>
      </c>
      <c r="B50" s="48"/>
      <c r="C50" s="161" t="s">
        <v>27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</row>
    <row r="51" spans="1:27" ht="12.75">
      <c r="A51" s="18"/>
      <c r="B51" s="38"/>
      <c r="C51" s="13"/>
      <c r="D51" s="13"/>
      <c r="E51" s="2"/>
      <c r="F51" s="37"/>
      <c r="G51" s="37"/>
      <c r="H51" s="37"/>
      <c r="I51" s="37"/>
      <c r="J51" s="37"/>
      <c r="K51" s="37"/>
      <c r="L51" s="2"/>
      <c r="M51" s="2"/>
      <c r="N51" s="37"/>
      <c r="O51" s="37"/>
      <c r="P51" s="13"/>
      <c r="Q51" s="13"/>
      <c r="R51" s="13"/>
      <c r="S51" s="13"/>
      <c r="T51" s="13"/>
      <c r="U51" s="13"/>
      <c r="V51" s="13"/>
      <c r="W51" s="13"/>
      <c r="X51" s="13"/>
      <c r="Y51" s="11"/>
      <c r="Z51" s="11"/>
      <c r="AA51" s="11"/>
    </row>
    <row r="52" spans="1:27" ht="15.75" customHeight="1">
      <c r="A52" s="161" t="s">
        <v>66</v>
      </c>
      <c r="B52" s="161"/>
      <c r="C52" s="161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2"/>
      <c r="Q52" s="2"/>
      <c r="R52" s="2"/>
      <c r="S52" s="2"/>
      <c r="T52" s="2"/>
      <c r="U52" s="2"/>
      <c r="V52" s="3"/>
      <c r="W52" s="3"/>
      <c r="X52" s="3"/>
      <c r="Y52" s="9"/>
      <c r="Z52" s="9"/>
      <c r="AA52" s="9"/>
    </row>
    <row r="53" spans="1:27" ht="12.75">
      <c r="A53" s="161" t="s">
        <v>33</v>
      </c>
      <c r="B53" s="161"/>
      <c r="C53" s="161"/>
      <c r="D53" s="64">
        <f aca="true" t="shared" si="9" ref="D53:S53">D52+D48+D45+D42+D39+D36+D33+D29</f>
        <v>5713.29</v>
      </c>
      <c r="E53" s="64">
        <f t="shared" si="9"/>
        <v>5713.29</v>
      </c>
      <c r="F53" s="64">
        <f t="shared" si="9"/>
        <v>0</v>
      </c>
      <c r="G53" s="64">
        <f t="shared" si="9"/>
        <v>0</v>
      </c>
      <c r="H53" s="64">
        <f t="shared" si="9"/>
        <v>0</v>
      </c>
      <c r="I53" s="64">
        <f t="shared" si="9"/>
        <v>0</v>
      </c>
      <c r="J53" s="64">
        <f t="shared" si="9"/>
        <v>0</v>
      </c>
      <c r="K53" s="64">
        <f t="shared" si="9"/>
        <v>0</v>
      </c>
      <c r="L53" s="64">
        <f t="shared" si="9"/>
        <v>0</v>
      </c>
      <c r="M53" s="64">
        <f t="shared" si="9"/>
        <v>5713.29</v>
      </c>
      <c r="N53" s="64">
        <f t="shared" si="9"/>
        <v>5713.29</v>
      </c>
      <c r="O53" s="64">
        <f t="shared" si="9"/>
        <v>0</v>
      </c>
      <c r="P53" s="64">
        <f t="shared" si="9"/>
        <v>0</v>
      </c>
      <c r="Q53" s="64">
        <f t="shared" si="9"/>
        <v>0</v>
      </c>
      <c r="R53" s="64">
        <f t="shared" si="9"/>
        <v>0</v>
      </c>
      <c r="S53" s="64">
        <f t="shared" si="9"/>
        <v>5713.29</v>
      </c>
      <c r="T53" s="53"/>
      <c r="U53" s="53"/>
      <c r="V53" s="126">
        <f>V52+V48+V45+V42+V39+V36+V33+V29</f>
        <v>3159528.1482564886</v>
      </c>
      <c r="W53" s="53"/>
      <c r="X53" s="64">
        <f>X52+X48+X45+X42+X39+X36+X33+X29</f>
        <v>7349.02</v>
      </c>
      <c r="Y53" s="11"/>
      <c r="Z53" s="11"/>
      <c r="AA53" s="11"/>
    </row>
    <row r="54" spans="1:27" ht="15.75" customHeight="1">
      <c r="A54" s="41" t="s">
        <v>28</v>
      </c>
      <c r="B54" s="42"/>
      <c r="C54" s="165" t="s">
        <v>8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60"/>
      <c r="Y54" s="11"/>
      <c r="Z54" s="11"/>
      <c r="AA54" s="11"/>
    </row>
    <row r="55" spans="1:27" ht="16.5" customHeight="1">
      <c r="A55" s="147" t="s">
        <v>56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9"/>
      <c r="Y55" s="9"/>
      <c r="Z55" s="9"/>
      <c r="AA55" s="9"/>
    </row>
    <row r="56" spans="1:27" ht="17.25" customHeight="1">
      <c r="A56" s="68" t="s">
        <v>57</v>
      </c>
      <c r="B56" s="49"/>
      <c r="C56" s="162" t="s">
        <v>32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4"/>
      <c r="Y56" s="9"/>
      <c r="Z56" s="9"/>
      <c r="AA56" s="9"/>
    </row>
    <row r="57" spans="1:27" ht="63">
      <c r="A57" s="79" t="s">
        <v>105</v>
      </c>
      <c r="B57" s="84" t="s">
        <v>121</v>
      </c>
      <c r="C57" s="117">
        <v>31</v>
      </c>
      <c r="D57" s="118">
        <v>314.29</v>
      </c>
      <c r="E57" s="118">
        <f>D57</f>
        <v>314.29</v>
      </c>
      <c r="F57" s="119"/>
      <c r="G57" s="119"/>
      <c r="H57" s="119"/>
      <c r="I57" s="119"/>
      <c r="J57" s="119"/>
      <c r="K57" s="119"/>
      <c r="L57" s="119"/>
      <c r="M57" s="120">
        <f>D57</f>
        <v>314.29</v>
      </c>
      <c r="N57" s="114">
        <f>D57</f>
        <v>314.29</v>
      </c>
      <c r="O57" s="120"/>
      <c r="P57" s="119"/>
      <c r="Q57" s="120"/>
      <c r="R57" s="120"/>
      <c r="S57" s="120">
        <f>D57</f>
        <v>314.29</v>
      </c>
      <c r="T57" s="119">
        <v>120</v>
      </c>
      <c r="U57" s="119"/>
      <c r="V57" s="119"/>
      <c r="W57" s="119"/>
      <c r="X57" s="119"/>
      <c r="Y57" s="9"/>
      <c r="Z57" s="9"/>
      <c r="AA57" s="9"/>
    </row>
    <row r="58" spans="1:27" ht="12.75">
      <c r="A58" s="151" t="s">
        <v>59</v>
      </c>
      <c r="B58" s="151"/>
      <c r="C58" s="151"/>
      <c r="D58" s="53">
        <f>SUM(D57:D57)</f>
        <v>314.29</v>
      </c>
      <c r="E58" s="53">
        <f aca="true" t="shared" si="10" ref="E58:S58">SUM(E57)</f>
        <v>314.29</v>
      </c>
      <c r="F58" s="53">
        <f t="shared" si="10"/>
        <v>0</v>
      </c>
      <c r="G58" s="53">
        <f t="shared" si="10"/>
        <v>0</v>
      </c>
      <c r="H58" s="53">
        <f t="shared" si="10"/>
        <v>0</v>
      </c>
      <c r="I58" s="53">
        <f t="shared" si="10"/>
        <v>0</v>
      </c>
      <c r="J58" s="53">
        <f t="shared" si="10"/>
        <v>0</v>
      </c>
      <c r="K58" s="53">
        <f t="shared" si="10"/>
        <v>0</v>
      </c>
      <c r="L58" s="53">
        <f t="shared" si="10"/>
        <v>0</v>
      </c>
      <c r="M58" s="53">
        <f t="shared" si="10"/>
        <v>314.29</v>
      </c>
      <c r="N58" s="53">
        <f t="shared" si="10"/>
        <v>314.29</v>
      </c>
      <c r="O58" s="53">
        <f t="shared" si="10"/>
        <v>0</v>
      </c>
      <c r="P58" s="53">
        <f t="shared" si="10"/>
        <v>0</v>
      </c>
      <c r="Q58" s="53">
        <f t="shared" si="10"/>
        <v>0</v>
      </c>
      <c r="R58" s="53">
        <f t="shared" si="10"/>
        <v>0</v>
      </c>
      <c r="S58" s="53">
        <f t="shared" si="10"/>
        <v>314.29</v>
      </c>
      <c r="T58" s="53"/>
      <c r="U58" s="53"/>
      <c r="V58" s="53">
        <f>SUM(V57)</f>
        <v>0</v>
      </c>
      <c r="W58" s="53"/>
      <c r="X58" s="53">
        <f>SUM(X57)</f>
        <v>0</v>
      </c>
      <c r="Y58" s="11"/>
      <c r="Z58" s="11"/>
      <c r="AA58" s="11"/>
    </row>
    <row r="59" spans="1:27" ht="14.25" customHeight="1">
      <c r="A59" s="68" t="s">
        <v>58</v>
      </c>
      <c r="B59" s="162" t="s">
        <v>22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4"/>
      <c r="Y59" s="9"/>
      <c r="Z59" s="9"/>
      <c r="AA59" s="9"/>
    </row>
    <row r="60" spans="1:27" ht="15" customHeight="1">
      <c r="A60" s="18"/>
      <c r="B60" s="38"/>
      <c r="C60" s="2"/>
      <c r="D60" s="2"/>
      <c r="E60" s="2"/>
      <c r="F60" s="37"/>
      <c r="G60" s="37"/>
      <c r="H60" s="37"/>
      <c r="I60" s="37"/>
      <c r="J60" s="37"/>
      <c r="K60" s="37"/>
      <c r="L60" s="2"/>
      <c r="M60" s="2"/>
      <c r="N60" s="3"/>
      <c r="O60" s="3"/>
      <c r="P60" s="3"/>
      <c r="Q60" s="2"/>
      <c r="R60" s="2"/>
      <c r="S60" s="2"/>
      <c r="T60" s="7"/>
      <c r="U60" s="7"/>
      <c r="V60" s="7"/>
      <c r="W60" s="2"/>
      <c r="X60" s="2"/>
      <c r="Y60" s="9"/>
      <c r="Z60" s="9"/>
      <c r="AA60" s="9"/>
    </row>
    <row r="61" spans="1:24" ht="12.75">
      <c r="A61" s="147" t="s">
        <v>60</v>
      </c>
      <c r="B61" s="148"/>
      <c r="C61" s="149"/>
      <c r="D61" s="40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2"/>
      <c r="R61" s="2"/>
      <c r="S61" s="2"/>
      <c r="T61" s="13"/>
      <c r="U61" s="13"/>
      <c r="V61" s="13"/>
      <c r="W61" s="13"/>
      <c r="X61" s="13"/>
    </row>
    <row r="62" spans="1:24" ht="12.75">
      <c r="A62" s="69" t="s">
        <v>67</v>
      </c>
      <c r="B62" s="147" t="s">
        <v>88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9"/>
    </row>
    <row r="63" spans="1:24" ht="11.25" customHeight="1">
      <c r="A63" s="18"/>
      <c r="B63" s="38"/>
      <c r="C63" s="2"/>
      <c r="D63" s="2"/>
      <c r="E63" s="2"/>
      <c r="F63" s="37"/>
      <c r="G63" s="37"/>
      <c r="H63" s="37"/>
      <c r="I63" s="37"/>
      <c r="J63" s="37"/>
      <c r="K63" s="37"/>
      <c r="L63" s="2"/>
      <c r="M63" s="2"/>
      <c r="N63" s="3"/>
      <c r="O63" s="3"/>
      <c r="P63" s="3"/>
      <c r="Q63" s="2"/>
      <c r="R63" s="2"/>
      <c r="S63" s="2"/>
      <c r="T63" s="13"/>
      <c r="U63" s="13"/>
      <c r="V63" s="13"/>
      <c r="W63" s="17"/>
      <c r="X63" s="17"/>
    </row>
    <row r="64" spans="1:24" ht="10.5" customHeight="1">
      <c r="A64" s="161" t="s">
        <v>68</v>
      </c>
      <c r="B64" s="161"/>
      <c r="C64" s="161"/>
      <c r="D64" s="3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2"/>
      <c r="R64" s="2"/>
      <c r="S64" s="2"/>
      <c r="T64" s="13"/>
      <c r="U64" s="13"/>
      <c r="V64" s="13"/>
      <c r="W64" s="17"/>
      <c r="X64" s="17"/>
    </row>
    <row r="65" spans="1:27" ht="17.25" customHeight="1">
      <c r="A65" s="65" t="s">
        <v>61</v>
      </c>
      <c r="B65" s="156" t="s">
        <v>26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8"/>
      <c r="Y65" s="9"/>
      <c r="Z65" s="9"/>
      <c r="AA65" s="9"/>
    </row>
    <row r="66" spans="1:27" ht="17.25" customHeight="1">
      <c r="A66" s="1"/>
      <c r="B66" s="46"/>
      <c r="C66" s="46"/>
      <c r="D66" s="46"/>
      <c r="E66" s="2"/>
      <c r="F66" s="37"/>
      <c r="G66" s="37"/>
      <c r="H66" s="37"/>
      <c r="I66" s="37"/>
      <c r="J66" s="37"/>
      <c r="K66" s="37"/>
      <c r="L66" s="2"/>
      <c r="M66" s="2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9"/>
      <c r="Z66" s="9"/>
      <c r="AA66" s="9"/>
    </row>
    <row r="67" spans="1:24" ht="12.75">
      <c r="A67" s="147" t="s">
        <v>69</v>
      </c>
      <c r="B67" s="148"/>
      <c r="C67" s="149"/>
      <c r="D67" s="3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2"/>
      <c r="R67" s="2"/>
      <c r="S67" s="2"/>
      <c r="T67" s="13"/>
      <c r="U67" s="13"/>
      <c r="V67" s="13"/>
      <c r="W67" s="17"/>
      <c r="X67" s="17"/>
    </row>
    <row r="68" spans="1:24" ht="12.75">
      <c r="A68" s="70" t="s">
        <v>70</v>
      </c>
      <c r="B68" s="147" t="s">
        <v>24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9"/>
    </row>
    <row r="69" spans="1:24" ht="12.75">
      <c r="A69" s="39" t="s">
        <v>97</v>
      </c>
      <c r="B69" s="54"/>
      <c r="C69" s="13"/>
      <c r="D69" s="55"/>
      <c r="E69" s="56"/>
      <c r="F69" s="37"/>
      <c r="G69" s="37"/>
      <c r="H69" s="37"/>
      <c r="I69" s="37"/>
      <c r="J69" s="37"/>
      <c r="K69" s="37"/>
      <c r="L69" s="2"/>
      <c r="M69" s="2"/>
      <c r="N69" s="58"/>
      <c r="O69" s="17"/>
      <c r="P69" s="57"/>
      <c r="Q69" s="57"/>
      <c r="R69" s="57"/>
      <c r="S69" s="57"/>
      <c r="T69" s="57"/>
      <c r="U69" s="57"/>
      <c r="V69" s="45"/>
      <c r="W69" s="45"/>
      <c r="X69" s="58"/>
    </row>
    <row r="70" spans="1:24" ht="16.5" customHeight="1">
      <c r="A70" s="147" t="s">
        <v>71</v>
      </c>
      <c r="B70" s="148"/>
      <c r="C70" s="149"/>
      <c r="D70" s="59">
        <f>SUM(D69)</f>
        <v>0</v>
      </c>
      <c r="E70" s="59">
        <f aca="true" t="shared" si="11" ref="E70:S70">SUM(E69)</f>
        <v>0</v>
      </c>
      <c r="F70" s="59">
        <f t="shared" si="11"/>
        <v>0</v>
      </c>
      <c r="G70" s="59">
        <f t="shared" si="11"/>
        <v>0</v>
      </c>
      <c r="H70" s="59">
        <f t="shared" si="11"/>
        <v>0</v>
      </c>
      <c r="I70" s="59">
        <f t="shared" si="11"/>
        <v>0</v>
      </c>
      <c r="J70" s="59">
        <f t="shared" si="11"/>
        <v>0</v>
      </c>
      <c r="K70" s="59">
        <f t="shared" si="11"/>
        <v>0</v>
      </c>
      <c r="L70" s="59">
        <f t="shared" si="11"/>
        <v>0</v>
      </c>
      <c r="M70" s="59">
        <f t="shared" si="11"/>
        <v>0</v>
      </c>
      <c r="N70" s="59">
        <f t="shared" si="11"/>
        <v>0</v>
      </c>
      <c r="O70" s="59">
        <f t="shared" si="11"/>
        <v>0</v>
      </c>
      <c r="P70" s="59">
        <f t="shared" si="11"/>
        <v>0</v>
      </c>
      <c r="Q70" s="59">
        <f t="shared" si="11"/>
        <v>0</v>
      </c>
      <c r="R70" s="59">
        <f t="shared" si="11"/>
        <v>0</v>
      </c>
      <c r="S70" s="59">
        <f t="shared" si="11"/>
        <v>0</v>
      </c>
      <c r="T70" s="13"/>
      <c r="U70" s="13"/>
      <c r="V70" s="13"/>
      <c r="W70" s="43"/>
      <c r="X70" s="43"/>
    </row>
    <row r="71" spans="1:24" ht="0.75" customHeight="1" hidden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5" customHeight="1">
      <c r="A72" s="67" t="s">
        <v>72</v>
      </c>
      <c r="B72" s="147" t="s">
        <v>27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9"/>
    </row>
    <row r="73" spans="1:24" ht="12.75">
      <c r="A73" s="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5" customHeight="1">
      <c r="A74" s="147" t="s">
        <v>73</v>
      </c>
      <c r="B74" s="159"/>
      <c r="C74" s="160"/>
      <c r="D74" s="4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1:24" ht="15.75">
      <c r="A75" s="147" t="s">
        <v>34</v>
      </c>
      <c r="B75" s="148"/>
      <c r="C75" s="149"/>
      <c r="D75" s="121">
        <f>D74+D70+D67+D64+D61+D58</f>
        <v>314.29</v>
      </c>
      <c r="E75" s="121">
        <f aca="true" t="shared" si="12" ref="E75:S75">E74+E70+E67+E64+E61+E58</f>
        <v>314.29</v>
      </c>
      <c r="F75" s="121">
        <f t="shared" si="12"/>
        <v>0</v>
      </c>
      <c r="G75" s="121">
        <f t="shared" si="12"/>
        <v>0</v>
      </c>
      <c r="H75" s="121">
        <f t="shared" si="12"/>
        <v>0</v>
      </c>
      <c r="I75" s="121">
        <f t="shared" si="12"/>
        <v>0</v>
      </c>
      <c r="J75" s="121">
        <f t="shared" si="12"/>
        <v>0</v>
      </c>
      <c r="K75" s="121">
        <f t="shared" si="12"/>
        <v>0</v>
      </c>
      <c r="L75" s="121">
        <f t="shared" si="12"/>
        <v>0</v>
      </c>
      <c r="M75" s="121">
        <f t="shared" si="12"/>
        <v>314.29</v>
      </c>
      <c r="N75" s="121">
        <f>N74+N70+N67+N64+N61+N58</f>
        <v>314.29</v>
      </c>
      <c r="O75" s="121">
        <f>O74+O70+O67+O64+O61+O58</f>
        <v>0</v>
      </c>
      <c r="P75" s="121">
        <f t="shared" si="12"/>
        <v>0</v>
      </c>
      <c r="Q75" s="121">
        <f t="shared" si="12"/>
        <v>0</v>
      </c>
      <c r="R75" s="121">
        <f t="shared" si="12"/>
        <v>0</v>
      </c>
      <c r="S75" s="121">
        <f t="shared" si="12"/>
        <v>314.29</v>
      </c>
      <c r="T75" s="122"/>
      <c r="U75" s="122"/>
      <c r="V75" s="123">
        <f>V74+V70+V67+V64+V61+V58</f>
        <v>0</v>
      </c>
      <c r="W75" s="122"/>
      <c r="X75" s="121">
        <f>X74+X70+X67+X64+X61+X58</f>
        <v>0</v>
      </c>
    </row>
    <row r="76" spans="1:24" ht="15.75">
      <c r="A76" s="153" t="s">
        <v>89</v>
      </c>
      <c r="B76" s="154"/>
      <c r="C76" s="155"/>
      <c r="D76" s="124">
        <f aca="true" t="shared" si="13" ref="D76:X76">D75+D53</f>
        <v>6027.58</v>
      </c>
      <c r="E76" s="121">
        <f t="shared" si="13"/>
        <v>6027.58</v>
      </c>
      <c r="F76" s="121">
        <f t="shared" si="13"/>
        <v>0</v>
      </c>
      <c r="G76" s="121">
        <f t="shared" si="13"/>
        <v>0</v>
      </c>
      <c r="H76" s="121">
        <f t="shared" si="13"/>
        <v>0</v>
      </c>
      <c r="I76" s="121">
        <f t="shared" si="13"/>
        <v>0</v>
      </c>
      <c r="J76" s="121">
        <f t="shared" si="13"/>
        <v>0</v>
      </c>
      <c r="K76" s="121">
        <f t="shared" si="13"/>
        <v>0</v>
      </c>
      <c r="L76" s="121">
        <f t="shared" si="13"/>
        <v>0</v>
      </c>
      <c r="M76" s="121">
        <f t="shared" si="13"/>
        <v>6027.58</v>
      </c>
      <c r="N76" s="121">
        <f t="shared" si="13"/>
        <v>6027.58</v>
      </c>
      <c r="O76" s="124">
        <f t="shared" si="13"/>
        <v>0</v>
      </c>
      <c r="P76" s="121">
        <f t="shared" si="13"/>
        <v>0</v>
      </c>
      <c r="Q76" s="124">
        <f t="shared" si="13"/>
        <v>0</v>
      </c>
      <c r="R76" s="124">
        <f t="shared" si="13"/>
        <v>0</v>
      </c>
      <c r="S76" s="124">
        <f t="shared" si="13"/>
        <v>6027.58</v>
      </c>
      <c r="T76" s="124">
        <f t="shared" si="13"/>
        <v>0</v>
      </c>
      <c r="U76" s="124">
        <f t="shared" si="13"/>
        <v>0</v>
      </c>
      <c r="V76" s="125">
        <f t="shared" si="13"/>
        <v>3159528.1482564886</v>
      </c>
      <c r="W76" s="124">
        <f t="shared" si="13"/>
        <v>0</v>
      </c>
      <c r="X76" s="124">
        <f t="shared" si="13"/>
        <v>7349.02</v>
      </c>
    </row>
    <row r="77" spans="1:23" ht="12.75">
      <c r="A77" s="9" t="s">
        <v>37</v>
      </c>
      <c r="B77" s="15"/>
      <c r="C77" s="15"/>
      <c r="D77" s="15"/>
      <c r="E77" s="15"/>
      <c r="F77" s="16"/>
      <c r="G77" s="16"/>
      <c r="H77" s="16"/>
      <c r="J77" s="5"/>
      <c r="K77" s="152"/>
      <c r="L77" s="152"/>
      <c r="M77" s="152"/>
      <c r="N77" s="152"/>
      <c r="O77" s="152"/>
      <c r="P77" s="5"/>
      <c r="Q77" s="5"/>
      <c r="R77" s="5"/>
      <c r="S77" s="5"/>
      <c r="T77" s="5"/>
      <c r="U77" s="5"/>
      <c r="V77" s="5"/>
      <c r="W77" s="4"/>
    </row>
    <row r="78" spans="1:10" ht="12.75">
      <c r="A78" s="10" t="s">
        <v>38</v>
      </c>
      <c r="B78" s="9"/>
      <c r="C78" s="11"/>
      <c r="D78" s="11"/>
      <c r="E78" s="11"/>
      <c r="F78" s="11"/>
      <c r="G78" s="11"/>
      <c r="H78" s="11"/>
      <c r="I78" s="11"/>
      <c r="J78" s="11"/>
    </row>
    <row r="79" spans="1:8" ht="12.75">
      <c r="A79" s="10" t="s">
        <v>39</v>
      </c>
      <c r="B79" s="10"/>
      <c r="C79" s="11"/>
      <c r="D79" s="11"/>
      <c r="E79" s="11"/>
      <c r="F79" s="11"/>
      <c r="G79" s="11"/>
      <c r="H79" s="11"/>
    </row>
    <row r="80" spans="1:4" ht="12.75">
      <c r="A80" s="150"/>
      <c r="B80" s="150"/>
      <c r="C80" s="150"/>
      <c r="D80" s="150"/>
    </row>
    <row r="81" spans="1:10" ht="24" customHeight="1">
      <c r="A81" s="142" t="s">
        <v>98</v>
      </c>
      <c r="B81" s="142"/>
      <c r="C81" s="142"/>
      <c r="D81" s="60"/>
      <c r="E81" s="170"/>
      <c r="F81" s="170"/>
      <c r="G81" s="60"/>
      <c r="H81" s="142" t="s">
        <v>95</v>
      </c>
      <c r="I81" s="142"/>
      <c r="J81" s="60"/>
    </row>
    <row r="82" spans="1:10" ht="12.75">
      <c r="A82" s="145" t="s">
        <v>29</v>
      </c>
      <c r="B82" s="145"/>
      <c r="C82" s="145"/>
      <c r="E82" s="144" t="s">
        <v>40</v>
      </c>
      <c r="F82" s="144"/>
      <c r="G82" s="144"/>
      <c r="H82" s="144" t="s">
        <v>41</v>
      </c>
      <c r="I82" s="144"/>
      <c r="J82" s="144"/>
    </row>
  </sheetData>
  <sheetProtection/>
  <mergeCells count="84">
    <mergeCell ref="B11:U11"/>
    <mergeCell ref="B10:U10"/>
    <mergeCell ref="B12:U12"/>
    <mergeCell ref="C40:X40"/>
    <mergeCell ref="C43:X43"/>
    <mergeCell ref="C21:X21"/>
    <mergeCell ref="F16:F17"/>
    <mergeCell ref="I16:J16"/>
    <mergeCell ref="L14:L17"/>
    <mergeCell ref="D15:D17"/>
    <mergeCell ref="H81:I81"/>
    <mergeCell ref="E81:F81"/>
    <mergeCell ref="A81:C81"/>
    <mergeCell ref="R6:T6"/>
    <mergeCell ref="C30:X30"/>
    <mergeCell ref="A48:C48"/>
    <mergeCell ref="A52:C52"/>
    <mergeCell ref="C56:X56"/>
    <mergeCell ref="C50:X50"/>
    <mergeCell ref="A36:C36"/>
    <mergeCell ref="C19:X19"/>
    <mergeCell ref="A20:X20"/>
    <mergeCell ref="B14:B17"/>
    <mergeCell ref="C14:C17"/>
    <mergeCell ref="T14:T17"/>
    <mergeCell ref="D14:J14"/>
    <mergeCell ref="P15:P17"/>
    <mergeCell ref="B59:X59"/>
    <mergeCell ref="C34:X34"/>
    <mergeCell ref="C54:X54"/>
    <mergeCell ref="A55:X55"/>
    <mergeCell ref="A45:C45"/>
    <mergeCell ref="B62:X62"/>
    <mergeCell ref="A42:C42"/>
    <mergeCell ref="A53:C53"/>
    <mergeCell ref="A39:C39"/>
    <mergeCell ref="C37:X37"/>
    <mergeCell ref="A75:C75"/>
    <mergeCell ref="A61:C61"/>
    <mergeCell ref="A70:C70"/>
    <mergeCell ref="B68:X68"/>
    <mergeCell ref="B65:X65"/>
    <mergeCell ref="A74:C74"/>
    <mergeCell ref="A64:C64"/>
    <mergeCell ref="E82:G82"/>
    <mergeCell ref="A82:C82"/>
    <mergeCell ref="C46:X46"/>
    <mergeCell ref="A67:C67"/>
    <mergeCell ref="A80:D80"/>
    <mergeCell ref="B72:X72"/>
    <mergeCell ref="H82:J82"/>
    <mergeCell ref="A58:C58"/>
    <mergeCell ref="K77:O77"/>
    <mergeCell ref="A76:C76"/>
    <mergeCell ref="X14:X17"/>
    <mergeCell ref="Q2:X2"/>
    <mergeCell ref="B4:E4"/>
    <mergeCell ref="N14:O14"/>
    <mergeCell ref="R15:R17"/>
    <mergeCell ref="Q3:S3"/>
    <mergeCell ref="Q4:T4"/>
    <mergeCell ref="P14:S14"/>
    <mergeCell ref="A13:X13"/>
    <mergeCell ref="S15:S17"/>
    <mergeCell ref="A33:C33"/>
    <mergeCell ref="N15:N17"/>
    <mergeCell ref="A14:A17"/>
    <mergeCell ref="A29:C29"/>
    <mergeCell ref="Y14:Y17"/>
    <mergeCell ref="V14:V17"/>
    <mergeCell ref="W14:W17"/>
    <mergeCell ref="G16:G17"/>
    <mergeCell ref="M14:M17"/>
    <mergeCell ref="K14:K17"/>
    <mergeCell ref="U14:U17"/>
    <mergeCell ref="Q15:Q17"/>
    <mergeCell ref="E16:E17"/>
    <mergeCell ref="B3:E3"/>
    <mergeCell ref="B6:E6"/>
    <mergeCell ref="B5:E5"/>
    <mergeCell ref="E15:J15"/>
    <mergeCell ref="H16:H17"/>
    <mergeCell ref="O15:O17"/>
    <mergeCell ref="Q5:T5"/>
  </mergeCells>
  <printOptions/>
  <pageMargins left="0.32" right="0.17" top="0.44" bottom="1.41" header="0.26" footer="0.82"/>
  <pageSetup fitToHeight="2" fitToWidth="1" horizontalDpi="600" verticalDpi="600" orientation="landscape" paperSize="9" scale="44" r:id="rId1"/>
  <headerFooter differentFirst="1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Колпаков АА</dc:creator>
  <cp:keywords/>
  <dc:description/>
  <cp:lastModifiedBy>Алексей Колпаков</cp:lastModifiedBy>
  <cp:lastPrinted>2018-10-05T07:45:58Z</cp:lastPrinted>
  <dcterms:created xsi:type="dcterms:W3CDTF">2011-09-13T12:33:42Z</dcterms:created>
  <dcterms:modified xsi:type="dcterms:W3CDTF">2018-10-05T08:02:34Z</dcterms:modified>
  <cp:category/>
  <cp:version/>
  <cp:contentType/>
  <cp:contentStatus/>
</cp:coreProperties>
</file>